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</sheets>
  <definedNames>
    <definedName hidden="1" localSheetId="0" name="_xlnm._FilterDatabase">Blad1!$A$2:$M$27</definedName>
  </definedNames>
  <calcPr/>
</workbook>
</file>

<file path=xl/sharedStrings.xml><?xml version="1.0" encoding="utf-8"?>
<sst xmlns="http://schemas.openxmlformats.org/spreadsheetml/2006/main" count="158" uniqueCount="76">
  <si>
    <t>Opleiding/beroep</t>
  </si>
  <si>
    <t>Leerweg</t>
  </si>
  <si>
    <t>Niveau</t>
  </si>
  <si>
    <t>Aangeboden door onderwijsinstelling</t>
  </si>
  <si>
    <t>Link naar opleiding</t>
  </si>
  <si>
    <t>Startdatum opleiding</t>
  </si>
  <si>
    <t>Link naar beroepsprofiel</t>
  </si>
  <si>
    <t>Link naar leerbedrijven</t>
  </si>
  <si>
    <t>Regio</t>
  </si>
  <si>
    <t>Crebo</t>
  </si>
  <si>
    <t>Kans op stage</t>
  </si>
  <si>
    <t>Kans op leerbaan</t>
  </si>
  <si>
    <t>Kans op werk</t>
  </si>
  <si>
    <t>AV-specialist</t>
  </si>
  <si>
    <t>bol</t>
  </si>
  <si>
    <t>ROC Kunst, Cultuur en Media en De Rooi Pannen, Koning Willem I College 's Hertogenbosch, Summa Business Eindhoven, ROC de Leijgraaf Veghel, SintLucas Eindhoven</t>
  </si>
  <si>
    <t>Midden-Brabant</t>
  </si>
  <si>
    <t>Matig</t>
  </si>
  <si>
    <t>Geen uitspraak mogelijk</t>
  </si>
  <si>
    <t>Fotograaf</t>
  </si>
  <si>
    <t>Willem I College 's Hertogenbosch, SintLucas Eindhoven</t>
  </si>
  <si>
    <t>https://www.kw1c.nl/opleiding/25195o10/fotograaf-bol</t>
  </si>
  <si>
    <t>Voldoende</t>
  </si>
  <si>
    <t>Allround DTP-er</t>
  </si>
  <si>
    <t>bol/bbl</t>
  </si>
  <si>
    <t>SintLucas Eindhoven</t>
  </si>
  <si>
    <t>Mediamanager</t>
  </si>
  <si>
    <t>SintLucas Eindhoven (bbl)</t>
  </si>
  <si>
    <t>Ruim voldoende</t>
  </si>
  <si>
    <t>Mediaredactiemedewerker</t>
  </si>
  <si>
    <t>Willem I College 's Hertogenbosch</t>
  </si>
  <si>
    <t>https://www.kw1c.nl/opleiding/25200o10/mediaredactiemedewerker-bol</t>
  </si>
  <si>
    <t>Goed</t>
  </si>
  <si>
    <t>Mediavormgever</t>
  </si>
  <si>
    <t>Willem I College 's Hertogenbosch, SintLucas Eindhoven (bbl)</t>
  </si>
  <si>
    <t>https://www.kw1c.nl/opleiding/25201o10/mediavormgever-bol</t>
  </si>
  <si>
    <t>Gering</t>
  </si>
  <si>
    <t>Medewerker Podium- en evenemententechniek</t>
  </si>
  <si>
    <t>3.</t>
  </si>
  <si>
    <t>ROC Kunst, Cultuur en Media en De Rooi Pannen</t>
  </si>
  <si>
    <t>https://www.roctilburg.nl/Mbo-scholen-en-Vavo/studiezoeker/studie-detail/sound-vision-niveau-3-bol-3-jaar https://www.roctilburg.nl/Mbo-scholen-en-Vavo/studiezoeker/studie-detail/podium-en-evenemententechniek-niveau-4</t>
  </si>
  <si>
    <t>Medewerker productpresentatie</t>
  </si>
  <si>
    <t>De Rooi Pannen Tilburg</t>
  </si>
  <si>
    <t>https://www.derooipannen.nl/opleidingen-en-inschrijven/mbo-vormgeving/medewerker-productpresentatie</t>
  </si>
  <si>
    <t>Ruimtelijk vormgever</t>
  </si>
  <si>
    <t>De Rooi Pannen Tilburg, SintLucas Eindhoven (bbl)</t>
  </si>
  <si>
    <t>https://www.derooipannen.nl/opleidingen-en-inschrijven/mbo-vormgeving/ruimtelijk-vormgever</t>
  </si>
  <si>
    <t xml:space="preserve">Allround signmaker </t>
  </si>
  <si>
    <t>(doorstroom opleiding) https://www.derooipannen.nl/opleidingen-en-inschrijven/mbo-vormgeving/allround-signmaker</t>
  </si>
  <si>
    <t>Medewerker sign</t>
  </si>
  <si>
    <t>https://www.derooipannen.nl/opleidingen-en-inschrijven/mbo-vormgeving/medewerker-sign</t>
  </si>
  <si>
    <t>Signspecialist</t>
  </si>
  <si>
    <t>de Rooi Pannen Tilburg</t>
  </si>
  <si>
    <t>https://www.derooipannen.nl/opleidingen-en-inschrijven/mbo-vormgeving/signspecialist</t>
  </si>
  <si>
    <t>Muzikant (Metal Factory of Rock City Institute)</t>
  </si>
  <si>
    <t>Summa College Eindhoven</t>
  </si>
  <si>
    <t>Creatief vakman</t>
  </si>
  <si>
    <t>https://www.kw1c.nl/opleiding/25548o10/ontwerpend-meubelmaker-creatief-vakman-bol</t>
  </si>
  <si>
    <t>Grafisch Vormgever</t>
  </si>
  <si>
    <t>ROC Tilburg ICT en Mediatechnologie, SintLucas Eindhoven (bbl)</t>
  </si>
  <si>
    <t>https://www.roctilburg.nl/Mbo-scholen-en-Vavo/studiezoeker/studie-detail/grafisch-vormgever-niveau-4-bol-4-jaar</t>
  </si>
  <si>
    <t>Artiest Zang</t>
  </si>
  <si>
    <t>ROC Tilburg Kunst, Cultuur en Media</t>
  </si>
  <si>
    <t>https://www.roctilburg.nl/Mbo-scholen-en-Vavo/studiezoeker/studie-detail/artiest-zang</t>
  </si>
  <si>
    <t>Artiest Theater</t>
  </si>
  <si>
    <t>https://www.roctilburg.nl/Mbo-scholen-en-Vavo/studiezoeker/studie-detail/artiest</t>
  </si>
  <si>
    <t>Game-artist</t>
  </si>
  <si>
    <t>bbl</t>
  </si>
  <si>
    <t xml:space="preserve">SintLucas Eindhoven </t>
  </si>
  <si>
    <t>Interactieve vormgeving</t>
  </si>
  <si>
    <t>Mediadeveloper</t>
  </si>
  <si>
    <t>Projectleider</t>
  </si>
  <si>
    <t>Hoedenmaker</t>
  </si>
  <si>
    <t>Lederwarenmaker</t>
  </si>
  <si>
    <t>Stand-, winkel- en
decorvormgever</t>
  </si>
  <si>
    <t>Vormgever en Productpresentatie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</si>
</sst>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2.0"/>
      <color rgb="FF000000"/>
      <name val="Calibri"/>
    </font>
    <font>
      <color rgb="FF000000"/>
      <name val="Calibri"/>
    </font>
    <font>
      <u/>
      <color rgb="FF000000"/>
      <name val="Calibri"/>
    </font>
    <font>
      <u/>
      <color rgb="FF000000"/>
      <name val="Calibri"/>
    </font>
    <font>
      <u/>
      <color rgb="FF000000"/>
      <name val="Calibri"/>
    </font>
    <font>
      <sz val="12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0D564"/>
        <bgColor rgb="FFC0D564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right style="thin">
        <color rgb="FFB7B7B7"/>
      </right>
      <bottom style="thin">
        <color rgb="FFB7B7B7"/>
      </bottom>
    </border>
    <border>
      <right/>
      <bottom style="thin">
        <color rgb="FFB7B7B7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2" fontId="1" numFmtId="0" xfId="0" applyAlignment="1" applyBorder="1" applyFont="1">
      <alignment horizontal="center" shrinkToFit="0" wrapText="1"/>
    </xf>
    <xf borderId="3" fillId="0" fontId="2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horizontal="right" shrinkToFit="0" vertical="bottom" wrapText="1"/>
    </xf>
    <xf borderId="4" fillId="0" fontId="3" numFmtId="0" xfId="0" applyAlignment="1" applyBorder="1" applyFont="1">
      <alignment shrinkToFit="0" vertical="bottom" wrapText="1"/>
    </xf>
    <xf borderId="4" fillId="0" fontId="4" numFmtId="0" xfId="0" applyAlignment="1" applyBorder="1" applyFont="1">
      <alignment shrinkToFit="0" vertical="bottom" wrapText="1"/>
    </xf>
    <xf borderId="4" fillId="0" fontId="2" numFmtId="16" xfId="0" applyAlignment="1" applyBorder="1" applyFont="1" applyNumberFormat="1">
      <alignment shrinkToFit="0" vertical="bottom" wrapText="1"/>
    </xf>
    <xf borderId="4" fillId="0" fontId="2" numFmtId="0" xfId="0" applyAlignment="1" applyBorder="1" applyFont="1">
      <alignment vertical="bottom"/>
    </xf>
    <xf borderId="5" fillId="0" fontId="5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horizontal="right" vertical="bottom"/>
    </xf>
    <xf borderId="4" fillId="0" fontId="6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kw1c.nl/opleiding/25195o10/fotograaf-bol" TargetMode="External"/><Relationship Id="rId2" Type="http://schemas.openxmlformats.org/officeDocument/2006/relationships/hyperlink" Target="https://www.kw1c.nl/opleiding/25200o10/mediaredactiemedewerker-bol" TargetMode="External"/><Relationship Id="rId3" Type="http://schemas.openxmlformats.org/officeDocument/2006/relationships/hyperlink" Target="https://www.kw1c.nl/opleiding/25201o10/mediavormgever-bol" TargetMode="External"/><Relationship Id="rId4" Type="http://schemas.openxmlformats.org/officeDocument/2006/relationships/hyperlink" Target="https://www.roctilburg.nl/Mbo-scholen-en-Vavo/studiezoeker/studie-detail/sound-vision-niveau-3-bol-3-jaar" TargetMode="External"/><Relationship Id="rId11" Type="http://schemas.openxmlformats.org/officeDocument/2006/relationships/hyperlink" Target="https://www.roctilburg.nl/Mbo-scholen-en-Vavo/studiezoeker/studie-detail/artiest" TargetMode="External"/><Relationship Id="rId10" Type="http://schemas.openxmlformats.org/officeDocument/2006/relationships/hyperlink" Target="https://www.roctilburg.nl/Mbo-scholen-en-Vavo/studiezoeker/studie-detail/grafisch-vormgever-niveau-4-bol-4-jaar" TargetMode="External"/><Relationship Id="rId12" Type="http://schemas.openxmlformats.org/officeDocument/2006/relationships/drawing" Target="../drawings/drawing1.xml"/><Relationship Id="rId9" Type="http://schemas.openxmlformats.org/officeDocument/2006/relationships/hyperlink" Target="https://www.kw1c.nl/opleiding/25548o10/ontwerpend-meubelmaker-creatief-vakman-bol" TargetMode="External"/><Relationship Id="rId5" Type="http://schemas.openxmlformats.org/officeDocument/2006/relationships/hyperlink" Target="https://www.derooipannen.nl/opleidingen-en-inschrijven/mbo-vormgeving/medewerker-productpresentatie" TargetMode="External"/><Relationship Id="rId6" Type="http://schemas.openxmlformats.org/officeDocument/2006/relationships/hyperlink" Target="https://www.derooipannen.nl/opleidingen-en-inschrijven/mbo-vormgeving/ruimtelijk-vormgever" TargetMode="External"/><Relationship Id="rId7" Type="http://schemas.openxmlformats.org/officeDocument/2006/relationships/hyperlink" Target="https://www.derooipannen.nl/opleidingen-en-inschrijven/mbo-vormgeving/medewerker-sign" TargetMode="External"/><Relationship Id="rId8" Type="http://schemas.openxmlformats.org/officeDocument/2006/relationships/hyperlink" Target="https://www.derooipannen.nl/opleidingen-en-inschrijven/mbo-vormgeving/signspecia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1.71"/>
    <col customWidth="1" min="4" max="4" width="22.29"/>
    <col customWidth="1" min="5" max="5" width="26.0"/>
    <col customWidth="1" min="7" max="7" width="18.43"/>
    <col customWidth="1" min="8" max="8" width="17.0"/>
    <col customWidth="1" min="12" max="12" width="18.0"/>
  </cols>
  <sheetData>
    <row r="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>
      <c r="A3" s="3" t="s">
        <v>13</v>
      </c>
      <c r="B3" s="4" t="s">
        <v>14</v>
      </c>
      <c r="C3" s="5">
        <v>4.0</v>
      </c>
      <c r="D3" s="4" t="s">
        <v>15</v>
      </c>
      <c r="E3" s="6" t="str">
        <f>HYPERLINK("https://www.roctilburg.nl/Mbo-scholen-en-Vavo/studiezoeker/studie-detail/sound-vision-av-specialist","https://www.roctilburg.nl/Mbo-scholen-en-Vavo/studiezoeker/studie-detail/sound-vision-av-specialist https://www.kw1c.nl/opleiding/25194o10/av-specialist-filmmaker-bol")</f>
        <v>https://www.roctilburg.nl/Mbo-scholen-en-Vavo/studiezoeker/studie-detail/sound-vision-av-specialist https://www.kw1c.nl/opleiding/25194o10/av-specialist-filmmaker-bol</v>
      </c>
      <c r="F3" s="4"/>
      <c r="G3" s="6" t="str">
        <f>HYPERLINK("https://www.beroepeninbeeld.nl/beroep/av-specialist","https://www.beroepeninbeeld.nl/beroep/av-specialist")</f>
        <v>https://www.beroepeninbeeld.nl/beroep/av-specialist</v>
      </c>
      <c r="H3" s="6" t="str">
        <f t="shared" ref="H3:H4" si="1">HYPERLINK("https://www.s-bb.nl/kans//midden-brabant","https://www.s-bb.nl/kans//midden-brabant")</f>
        <v>https://www.s-bb.nl/kans//midden-brabant</v>
      </c>
      <c r="I3" s="4" t="s">
        <v>16</v>
      </c>
      <c r="J3" s="5">
        <v>25194.0</v>
      </c>
      <c r="K3" s="4" t="s">
        <v>17</v>
      </c>
      <c r="L3" s="4" t="s">
        <v>18</v>
      </c>
      <c r="M3" s="4" t="s">
        <v>17</v>
      </c>
    </row>
    <row r="4">
      <c r="A4" s="3" t="s">
        <v>19</v>
      </c>
      <c r="B4" s="4" t="s">
        <v>14</v>
      </c>
      <c r="C4" s="5">
        <v>4.0</v>
      </c>
      <c r="D4" s="4" t="s">
        <v>20</v>
      </c>
      <c r="E4" s="7" t="s">
        <v>21</v>
      </c>
      <c r="F4" s="4"/>
      <c r="G4" s="6" t="str">
        <f>HYPERLINK("https://www.beroepeninbeeld.nl/beroep/fotograaf","https://www.beroepeninbeeld.nl/beroep/fotograaf")</f>
        <v>https://www.beroepeninbeeld.nl/beroep/fotograaf</v>
      </c>
      <c r="H4" s="6" t="str">
        <f t="shared" si="1"/>
        <v>https://www.s-bb.nl/kans//midden-brabant</v>
      </c>
      <c r="I4" s="4" t="s">
        <v>16</v>
      </c>
      <c r="J4" s="5">
        <v>25195.0</v>
      </c>
      <c r="K4" s="4" t="s">
        <v>22</v>
      </c>
      <c r="L4" s="4" t="s">
        <v>18</v>
      </c>
      <c r="M4" s="4" t="s">
        <v>22</v>
      </c>
    </row>
    <row r="5">
      <c r="A5" s="3" t="s">
        <v>23</v>
      </c>
      <c r="B5" s="4" t="s">
        <v>24</v>
      </c>
      <c r="C5" s="5">
        <v>3.0</v>
      </c>
      <c r="D5" s="4" t="s">
        <v>25</v>
      </c>
      <c r="E5" s="4"/>
      <c r="F5" s="4"/>
      <c r="G5" s="4"/>
      <c r="H5" s="4"/>
      <c r="I5" s="4" t="s">
        <v>16</v>
      </c>
      <c r="J5" s="5">
        <v>25197.0</v>
      </c>
      <c r="K5" s="4" t="s">
        <v>22</v>
      </c>
      <c r="L5" s="4" t="s">
        <v>18</v>
      </c>
      <c r="M5" s="4" t="s">
        <v>22</v>
      </c>
    </row>
    <row r="6">
      <c r="A6" s="3" t="s">
        <v>26</v>
      </c>
      <c r="B6" s="4" t="s">
        <v>14</v>
      </c>
      <c r="C6" s="5">
        <v>4.0</v>
      </c>
      <c r="D6" s="4" t="s">
        <v>27</v>
      </c>
      <c r="E6" s="4"/>
      <c r="F6" s="4"/>
      <c r="G6" s="4"/>
      <c r="H6" s="4"/>
      <c r="I6" s="4" t="s">
        <v>16</v>
      </c>
      <c r="J6" s="5">
        <v>25199.0</v>
      </c>
      <c r="K6" s="4" t="s">
        <v>22</v>
      </c>
      <c r="L6" s="4" t="s">
        <v>18</v>
      </c>
      <c r="M6" s="4" t="s">
        <v>28</v>
      </c>
    </row>
    <row r="7">
      <c r="A7" s="3" t="s">
        <v>29</v>
      </c>
      <c r="B7" s="4" t="s">
        <v>14</v>
      </c>
      <c r="C7" s="5">
        <v>4.0</v>
      </c>
      <c r="D7" s="4" t="s">
        <v>30</v>
      </c>
      <c r="E7" s="7" t="s">
        <v>31</v>
      </c>
      <c r="F7" s="4"/>
      <c r="G7" s="6" t="str">
        <f>HYPERLINK("https://www.beroepeninbeeld.nl/beroep/mediaredactiemedewerker","https://www.beroepeninbeeld.nl/beroep/mediaredactiemedewerker")</f>
        <v>https://www.beroepeninbeeld.nl/beroep/mediaredactiemedewerker</v>
      </c>
      <c r="H7" s="6" t="str">
        <f>HYPERLINK("https://www.s-bb.nl/kans/mediaredactiemedewerker/midden-brabant","https://www.s-bb.nl/kans/mediaredactiemedewerker/midden-brabant")</f>
        <v>https://www.s-bb.nl/kans/mediaredactiemedewerker/midden-brabant</v>
      </c>
      <c r="I7" s="4" t="s">
        <v>16</v>
      </c>
      <c r="J7" s="5">
        <v>25200.0</v>
      </c>
      <c r="K7" s="4" t="s">
        <v>22</v>
      </c>
      <c r="L7" s="4" t="s">
        <v>18</v>
      </c>
      <c r="M7" s="4" t="s">
        <v>32</v>
      </c>
    </row>
    <row r="8">
      <c r="A8" s="3" t="s">
        <v>33</v>
      </c>
      <c r="B8" s="4" t="s">
        <v>24</v>
      </c>
      <c r="C8" s="5">
        <v>4.0</v>
      </c>
      <c r="D8" s="4" t="s">
        <v>34</v>
      </c>
      <c r="E8" s="7" t="s">
        <v>35</v>
      </c>
      <c r="F8" s="4"/>
      <c r="G8" s="6" t="str">
        <f>HYPERLINK("https://www.beroepeninbeeld.nl/beroep/mediavormgever","https://www.beroepeninbeeld.nl/beroep/mediavormgever")</f>
        <v>https://www.beroepeninbeeld.nl/beroep/mediavormgever</v>
      </c>
      <c r="H8" s="6" t="str">
        <f>HYPERLINK("https://www.s-bb.nl/kans/mediavormgever/midden-brabant","https://www.s-bb.nl/kans/mediavormgever/midden-brabant")</f>
        <v>https://www.s-bb.nl/kans/mediavormgever/midden-brabant</v>
      </c>
      <c r="I8" s="4" t="s">
        <v>16</v>
      </c>
      <c r="J8" s="5">
        <v>25201.0</v>
      </c>
      <c r="K8" s="4" t="s">
        <v>22</v>
      </c>
      <c r="L8" s="4" t="s">
        <v>18</v>
      </c>
      <c r="M8" s="4" t="s">
        <v>36</v>
      </c>
    </row>
    <row r="9">
      <c r="A9" s="3" t="s">
        <v>37</v>
      </c>
      <c r="B9" s="4" t="s">
        <v>14</v>
      </c>
      <c r="C9" s="8" t="s">
        <v>38</v>
      </c>
      <c r="D9" s="4" t="s">
        <v>39</v>
      </c>
      <c r="E9" s="7" t="s">
        <v>40</v>
      </c>
      <c r="F9" s="4"/>
      <c r="G9" s="6" t="str">
        <f>HYPERLINK("https://www.beroepeninbeeld.nl/beroep/medewerker-podium-en-evenemententechniek","https://www.beroepeninbeeld.nl/beroep/medewerker-podium-en-evenemententechniek")</f>
        <v>https://www.beroepeninbeeld.nl/beroep/medewerker-podium-en-evenemententechniek</v>
      </c>
      <c r="H9" s="6" t="str">
        <f>HYPERLINK("https://www.s-bb.nl/kans/medewerker-podium-en-evenemententechniek/midden-brabant","https://www.s-bb.nl/kans/medewerker-podium-en-evenemententechniek/midden-brabant")</f>
        <v>https://www.s-bb.nl/kans/medewerker-podium-en-evenemententechniek/midden-brabant</v>
      </c>
      <c r="I9" s="4" t="s">
        <v>16</v>
      </c>
      <c r="J9" s="5">
        <v>25202.0</v>
      </c>
      <c r="K9" s="4" t="s">
        <v>22</v>
      </c>
      <c r="L9" s="4" t="s">
        <v>18</v>
      </c>
      <c r="M9" s="4" t="s">
        <v>18</v>
      </c>
    </row>
    <row r="10">
      <c r="A10" s="3" t="s">
        <v>41</v>
      </c>
      <c r="B10" s="4" t="s">
        <v>14</v>
      </c>
      <c r="C10" s="5">
        <v>2.0</v>
      </c>
      <c r="D10" s="4" t="s">
        <v>42</v>
      </c>
      <c r="E10" s="7" t="s">
        <v>43</v>
      </c>
      <c r="F10" s="4"/>
      <c r="G10" s="6" t="str">
        <f>HYPERLINK("https://www.beroepeninbeeld.nl/beroep/medewerker-productpresentatie","https://www.beroepeninbeeld.nl/beroep/medewerker-productpresentatie")</f>
        <v>https://www.beroepeninbeeld.nl/beroep/medewerker-productpresentatie</v>
      </c>
      <c r="H10" s="6" t="str">
        <f>HYPERLINK("https://www.s-bb.nl/kans/medewerker-productpresentatie/midden-brabant","https://www.s-bb.nl/kans/medewerker-productpresentatie/midden-brabant")</f>
        <v>https://www.s-bb.nl/kans/medewerker-productpresentatie/midden-brabant</v>
      </c>
      <c r="I10" s="4" t="s">
        <v>16</v>
      </c>
      <c r="J10" s="5">
        <v>25211.0</v>
      </c>
      <c r="K10" s="4" t="s">
        <v>22</v>
      </c>
      <c r="L10" s="4" t="s">
        <v>18</v>
      </c>
      <c r="M10" s="4" t="s">
        <v>17</v>
      </c>
    </row>
    <row r="11">
      <c r="A11" s="3" t="s">
        <v>44</v>
      </c>
      <c r="B11" s="4" t="s">
        <v>14</v>
      </c>
      <c r="C11" s="5">
        <v>4.0</v>
      </c>
      <c r="D11" s="4" t="s">
        <v>45</v>
      </c>
      <c r="E11" s="7" t="s">
        <v>46</v>
      </c>
      <c r="F11" s="4"/>
      <c r="G11" s="6" t="str">
        <f>HYPERLINK("https://www.beroepeninbeeld.nl/beroep/ruimtelijk-vormgever","https://www.beroepeninbeeld.nl/beroep/ruimtelijk-vormgever")</f>
        <v>https://www.beroepeninbeeld.nl/beroep/ruimtelijk-vormgever</v>
      </c>
      <c r="H11" s="6" t="str">
        <f>HYPERLINK("https://www.s-bb.nl/kans/ruimtelijk-vormgever/midden-brabant","https://www.s-bb.nl/kans/ruimtelijk-vormgever/midden-brabant")</f>
        <v>https://www.s-bb.nl/kans/ruimtelijk-vormgever/midden-brabant</v>
      </c>
      <c r="I11" s="4" t="s">
        <v>16</v>
      </c>
      <c r="J11" s="5">
        <v>25212.0</v>
      </c>
      <c r="K11" s="4" t="s">
        <v>28</v>
      </c>
      <c r="L11" s="4" t="s">
        <v>18</v>
      </c>
      <c r="M11" s="4" t="s">
        <v>36</v>
      </c>
    </row>
    <row r="12">
      <c r="A12" s="3" t="s">
        <v>47</v>
      </c>
      <c r="B12" s="4" t="s">
        <v>24</v>
      </c>
      <c r="C12" s="5">
        <v>3.0</v>
      </c>
      <c r="D12" s="4" t="s">
        <v>45</v>
      </c>
      <c r="E12" s="4" t="s">
        <v>48</v>
      </c>
      <c r="F12" s="4"/>
      <c r="G12" s="6" t="str">
        <f>HYPERLINK("https://www.beroepeninbeeld.nl/beroep/allround-signmaker","https://www.beroepeninbeeld.nl/beroep/allround-signmaker")</f>
        <v>https://www.beroepeninbeeld.nl/beroep/allround-signmaker</v>
      </c>
      <c r="H12" s="6" t="str">
        <f>HYPERLINK("https://www.s-bb.nl/kans/allround-signmaker/midden-brabant","https://www.s-bb.nl/kans/allround-signmaker/midden-brabant")</f>
        <v>https://www.s-bb.nl/kans/allround-signmaker/midden-brabant</v>
      </c>
      <c r="I12" s="4" t="s">
        <v>16</v>
      </c>
      <c r="J12" s="5">
        <v>25213.0</v>
      </c>
      <c r="K12" s="4" t="s">
        <v>22</v>
      </c>
      <c r="L12" s="4" t="s">
        <v>18</v>
      </c>
      <c r="M12" s="4" t="s">
        <v>18</v>
      </c>
    </row>
    <row r="13">
      <c r="A13" s="3" t="s">
        <v>49</v>
      </c>
      <c r="B13" s="4" t="s">
        <v>24</v>
      </c>
      <c r="C13" s="5">
        <v>2.0</v>
      </c>
      <c r="D13" s="4" t="s">
        <v>45</v>
      </c>
      <c r="E13" s="7" t="s">
        <v>50</v>
      </c>
      <c r="F13" s="4"/>
      <c r="G13" s="6" t="str">
        <f>HYPERLINK("https://www.beroepeninbeeld.nl/beroep/medewerker-sign","https://www.beroepeninbeeld.nl/beroep/medewerker-sign")</f>
        <v>https://www.beroepeninbeeld.nl/beroep/medewerker-sign</v>
      </c>
      <c r="H13" s="6" t="str">
        <f>HYPERLINK("https://www.s-bb.nl/kans/medewerker-sign/midden-brabant","https://www.s-bb.nl/kans/medewerker-sign/midden-brabant")</f>
        <v>https://www.s-bb.nl/kans/medewerker-sign/midden-brabant</v>
      </c>
      <c r="I13" s="4" t="s">
        <v>16</v>
      </c>
      <c r="J13" s="5">
        <v>25214.0</v>
      </c>
      <c r="K13" s="4" t="s">
        <v>22</v>
      </c>
      <c r="L13" s="4" t="s">
        <v>18</v>
      </c>
      <c r="M13" s="4" t="s">
        <v>36</v>
      </c>
    </row>
    <row r="14">
      <c r="A14" s="3" t="s">
        <v>51</v>
      </c>
      <c r="B14" s="4" t="s">
        <v>24</v>
      </c>
      <c r="C14" s="5">
        <v>4.0</v>
      </c>
      <c r="D14" s="4" t="s">
        <v>52</v>
      </c>
      <c r="E14" s="7" t="s">
        <v>53</v>
      </c>
      <c r="F14" s="4"/>
      <c r="G14" s="6" t="str">
        <f>HYPERLINK("https://www.beroepeninbeeld.nl/beroep/signspecialist","https://www.beroepeninbeeld.nl/beroep/signspecialist")</f>
        <v>https://www.beroepeninbeeld.nl/beroep/signspecialist</v>
      </c>
      <c r="H14" s="6" t="str">
        <f>HYPERLINK("https://www.s-bb.nl/kans/signspecialist/midden-brabant","https://www.s-bb.nl/kans/signspecialist/midden-brabant")</f>
        <v>https://www.s-bb.nl/kans/signspecialist/midden-brabant</v>
      </c>
      <c r="I14" s="4" t="s">
        <v>16</v>
      </c>
      <c r="J14" s="5">
        <v>25215.0</v>
      </c>
      <c r="K14" s="4" t="s">
        <v>22</v>
      </c>
      <c r="L14" s="4" t="s">
        <v>18</v>
      </c>
      <c r="M14" s="4" t="s">
        <v>18</v>
      </c>
    </row>
    <row r="15">
      <c r="A15" s="3" t="s">
        <v>54</v>
      </c>
      <c r="B15" s="4" t="s">
        <v>14</v>
      </c>
      <c r="C15" s="5">
        <v>4.0</v>
      </c>
      <c r="D15" s="4" t="s">
        <v>55</v>
      </c>
      <c r="E15" s="6" t="str">
        <f>HYPERLINK("https://www.summacollege.nl/opleidingen/opleidingen-overzicht/opleiding-detail/metal-factory-(bol)","https://www.summacollege.nl/opleidingen/opleidingen-overzicht/opleiding-detail/metal-factory-(bol) https://www.summacollege.nl/opleidingen/opleidingen-overzicht/opleiding-detail/rock-city-institute-(bol)")</f>
        <v>https://www.summacollege.nl/opleidingen/opleidingen-overzicht/opleiding-detail/metal-factory-(bol) https://www.summacollege.nl/opleidingen/opleidingen-overzicht/opleiding-detail/rock-city-institute-(bol)</v>
      </c>
      <c r="F15" s="4"/>
      <c r="G15" s="6" t="str">
        <f>HYPERLINK("https://www.beroepeninbeeld.nl/beroep/muzikant","https://www.beroepeninbeeld.nl/beroep/muzikant")</f>
        <v>https://www.beroepeninbeeld.nl/beroep/muzikant</v>
      </c>
      <c r="H15" s="6" t="str">
        <f>HYPERLINK("https://www.s-bb.nl/kans/muzikant/midden-brabant","https://www.s-bb.nl/kans/muzikant/midden-brabant")</f>
        <v>https://www.s-bb.nl/kans/muzikant/midden-brabant</v>
      </c>
      <c r="I15" s="4" t="s">
        <v>16</v>
      </c>
      <c r="J15" s="5">
        <v>25497.0</v>
      </c>
      <c r="K15" s="4" t="s">
        <v>36</v>
      </c>
      <c r="L15" s="4" t="s">
        <v>18</v>
      </c>
      <c r="M15" s="4" t="s">
        <v>17</v>
      </c>
    </row>
    <row r="16">
      <c r="A16" s="3" t="s">
        <v>56</v>
      </c>
      <c r="B16" s="4" t="s">
        <v>14</v>
      </c>
      <c r="C16" s="5">
        <v>4.0</v>
      </c>
      <c r="D16" s="4" t="s">
        <v>30</v>
      </c>
      <c r="E16" s="7" t="s">
        <v>57</v>
      </c>
      <c r="F16" s="4"/>
      <c r="G16" s="6" t="str">
        <f>HYPERLINK("https://www.beroepeninbeeld.nl/beroep/creatief-vakman","https://www.beroepeninbeeld.nl/beroep/creatief-vakman")</f>
        <v>https://www.beroepeninbeeld.nl/beroep/creatief-vakman</v>
      </c>
      <c r="H16" s="6" t="str">
        <f>HYPERLINK("https://www.s-bb.nl/kans/creatief-vakman/midden-brabant","https://www.s-bb.nl/kans/creatief-vakman/midden-brabant")</f>
        <v>https://www.s-bb.nl/kans/creatief-vakman/midden-brabant</v>
      </c>
      <c r="I16" s="4" t="s">
        <v>16</v>
      </c>
      <c r="J16" s="5">
        <v>25548.0</v>
      </c>
      <c r="K16" s="4" t="s">
        <v>22</v>
      </c>
      <c r="L16" s="4" t="s">
        <v>18</v>
      </c>
      <c r="M16" s="4" t="s">
        <v>22</v>
      </c>
    </row>
    <row r="17">
      <c r="A17" s="3" t="s">
        <v>58</v>
      </c>
      <c r="B17" s="4" t="s">
        <v>14</v>
      </c>
      <c r="C17" s="5">
        <v>4.0</v>
      </c>
      <c r="D17" s="9" t="s">
        <v>59</v>
      </c>
      <c r="E17" s="7" t="s">
        <v>60</v>
      </c>
      <c r="F17" s="9"/>
      <c r="G17" s="6" t="str">
        <f>HYPERLINK("https://www.beroepeninbeeld.nl/beroep/grafisch-vormgever","https://www.beroepeninbeeld.nl/beroep/grafisch-vormgever")</f>
        <v>https://www.beroepeninbeeld.nl/beroep/grafisch-vormgever</v>
      </c>
      <c r="H17" s="10" t="str">
        <f>HYPERLINK("https://www.s-bb.nl/kans/grafisch-vormgever/midden-brabant","https://www.s-bb.nl/kans/grafisch-vormgever/midden-brabant")</f>
        <v>https://www.s-bb.nl/kans/grafisch-vormgever/midden-brabant</v>
      </c>
      <c r="I17" s="9"/>
      <c r="J17" s="9"/>
      <c r="K17" s="9"/>
      <c r="L17" s="9"/>
      <c r="M17" s="9"/>
    </row>
    <row r="18">
      <c r="A18" s="3" t="s">
        <v>61</v>
      </c>
      <c r="B18" s="4" t="s">
        <v>14</v>
      </c>
      <c r="C18" s="5">
        <v>4.0</v>
      </c>
      <c r="D18" s="9" t="s">
        <v>62</v>
      </c>
      <c r="E18" s="4" t="s">
        <v>63</v>
      </c>
      <c r="F18" s="9"/>
      <c r="G18" s="4"/>
      <c r="H18" s="9"/>
      <c r="I18" s="9"/>
      <c r="J18" s="9"/>
      <c r="K18" s="9"/>
      <c r="L18" s="9"/>
      <c r="M18" s="9"/>
    </row>
    <row r="19">
      <c r="A19" s="3" t="s">
        <v>64</v>
      </c>
      <c r="B19" s="4" t="s">
        <v>14</v>
      </c>
      <c r="C19" s="5">
        <v>4.0</v>
      </c>
      <c r="D19" s="9" t="s">
        <v>62</v>
      </c>
      <c r="E19" s="7" t="s">
        <v>65</v>
      </c>
      <c r="F19" s="9"/>
      <c r="G19" s="4"/>
      <c r="H19" s="9"/>
      <c r="I19" s="9"/>
      <c r="J19" s="9"/>
      <c r="K19" s="9"/>
      <c r="L19" s="9"/>
      <c r="M19" s="9"/>
    </row>
    <row r="20">
      <c r="A20" s="3" t="s">
        <v>66</v>
      </c>
      <c r="B20" s="4" t="s">
        <v>67</v>
      </c>
      <c r="C20" s="5">
        <v>4.0</v>
      </c>
      <c r="D20" s="9" t="s">
        <v>68</v>
      </c>
      <c r="E20" s="4"/>
      <c r="F20" s="9"/>
      <c r="G20" s="9"/>
      <c r="H20" s="9"/>
      <c r="I20" s="9"/>
      <c r="J20" s="11">
        <v>93220.0</v>
      </c>
      <c r="K20" s="9"/>
      <c r="L20" s="9"/>
      <c r="M20" s="9"/>
    </row>
    <row r="21">
      <c r="A21" s="3" t="s">
        <v>69</v>
      </c>
      <c r="B21" s="4" t="s">
        <v>67</v>
      </c>
      <c r="C21" s="5">
        <v>4.0</v>
      </c>
      <c r="D21" s="9" t="s">
        <v>25</v>
      </c>
      <c r="E21" s="4"/>
      <c r="F21" s="9"/>
      <c r="G21" s="9"/>
      <c r="H21" s="9"/>
      <c r="I21" s="9"/>
      <c r="J21" s="11">
        <v>90414.0</v>
      </c>
      <c r="K21" s="9"/>
      <c r="L21" s="9"/>
      <c r="M21" s="9"/>
    </row>
    <row r="22">
      <c r="A22" s="3" t="s">
        <v>70</v>
      </c>
      <c r="B22" s="4" t="s">
        <v>67</v>
      </c>
      <c r="C22" s="5">
        <v>4.0</v>
      </c>
      <c r="D22" s="9" t="s">
        <v>25</v>
      </c>
      <c r="E22" s="4"/>
      <c r="F22" s="9"/>
      <c r="G22" s="9"/>
      <c r="H22" s="9"/>
      <c r="I22" s="9"/>
      <c r="J22" s="11">
        <v>95313.0</v>
      </c>
      <c r="K22" s="9"/>
      <c r="L22" s="9"/>
      <c r="M22" s="9"/>
    </row>
    <row r="23">
      <c r="A23" s="3" t="s">
        <v>71</v>
      </c>
      <c r="B23" s="4" t="s">
        <v>67</v>
      </c>
      <c r="C23" s="5">
        <v>4.0</v>
      </c>
      <c r="D23" s="4" t="s">
        <v>25</v>
      </c>
      <c r="E23" s="4"/>
      <c r="F23" s="9"/>
      <c r="G23" s="9"/>
      <c r="H23" s="9"/>
      <c r="I23" s="9"/>
      <c r="J23" s="11">
        <v>94525.0</v>
      </c>
      <c r="K23" s="9"/>
      <c r="L23" s="9"/>
      <c r="M23" s="9"/>
    </row>
    <row r="24">
      <c r="A24" s="3" t="s">
        <v>72</v>
      </c>
      <c r="B24" s="4" t="s">
        <v>67</v>
      </c>
      <c r="C24" s="5">
        <v>4.0</v>
      </c>
      <c r="D24" s="4" t="s">
        <v>25</v>
      </c>
      <c r="E24" s="4"/>
      <c r="F24" s="9"/>
      <c r="G24" s="9"/>
      <c r="H24" s="9"/>
      <c r="I24" s="9"/>
      <c r="J24" s="11">
        <v>93684.0</v>
      </c>
      <c r="K24" s="9"/>
      <c r="L24" s="9"/>
      <c r="M24" s="9"/>
    </row>
    <row r="25">
      <c r="A25" s="3" t="s">
        <v>73</v>
      </c>
      <c r="B25" s="4" t="s">
        <v>67</v>
      </c>
      <c r="C25" s="5">
        <v>4.0</v>
      </c>
      <c r="D25" s="4" t="s">
        <v>25</v>
      </c>
      <c r="E25" s="4"/>
      <c r="F25" s="9"/>
      <c r="G25" s="9"/>
      <c r="H25" s="9"/>
      <c r="I25" s="9"/>
      <c r="J25" s="11">
        <v>93685.0</v>
      </c>
      <c r="K25" s="9"/>
      <c r="L25" s="9"/>
      <c r="M25" s="9"/>
    </row>
    <row r="26">
      <c r="A26" s="3" t="s">
        <v>74</v>
      </c>
      <c r="B26" s="4" t="s">
        <v>67</v>
      </c>
      <c r="C26" s="5">
        <v>4.0</v>
      </c>
      <c r="D26" s="4" t="s">
        <v>25</v>
      </c>
      <c r="E26" s="4"/>
      <c r="F26" s="9"/>
      <c r="G26" s="9"/>
      <c r="H26" s="9"/>
      <c r="I26" s="9"/>
      <c r="J26" s="11">
        <v>91541.0</v>
      </c>
      <c r="K26" s="9"/>
      <c r="L26" s="9"/>
      <c r="M26" s="9"/>
    </row>
    <row r="27">
      <c r="A27" s="3" t="s">
        <v>75</v>
      </c>
      <c r="B27" s="4" t="s">
        <v>67</v>
      </c>
      <c r="C27" s="5">
        <v>4.0</v>
      </c>
      <c r="D27" s="4" t="s">
        <v>25</v>
      </c>
      <c r="E27" s="4"/>
      <c r="F27" s="12"/>
      <c r="G27" s="12"/>
      <c r="H27" s="12"/>
      <c r="I27" s="12"/>
      <c r="J27" s="11">
        <v>91542.0</v>
      </c>
      <c r="K27" s="12"/>
      <c r="L27" s="12"/>
      <c r="M27" s="12"/>
    </row>
  </sheetData>
  <autoFilter ref="$A$2:$M$27"/>
  <hyperlinks>
    <hyperlink r:id="rId1" ref="E4"/>
    <hyperlink r:id="rId2" ref="E7"/>
    <hyperlink r:id="rId3" ref="E8"/>
    <hyperlink r:id="rId4" ref="E9"/>
    <hyperlink r:id="rId5" ref="E10"/>
    <hyperlink r:id="rId6" ref="E11"/>
    <hyperlink r:id="rId7" ref="E13"/>
    <hyperlink r:id="rId8" ref="E14"/>
    <hyperlink r:id="rId9" ref="E16"/>
    <hyperlink r:id="rId10" ref="E17"/>
    <hyperlink r:id="rId11" ref="E19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2"/>
</worksheet>
</file>